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ibb1\OneDrive - City Colleges of Chicago\Documents\NG2204 - BID - Scavanger Services\"/>
    </mc:Choice>
  </mc:AlternateContent>
  <xr:revisionPtr revIDLastSave="7" documentId="8_{BEBA97A1-DBE7-4AE5-ABCE-908B538BC923}" xr6:coauthVersionLast="44" xr6:coauthVersionMax="44" xr10:uidLastSave="{A73C51C3-3559-4981-B0B0-189281EE2547}"/>
  <bookViews>
    <workbookView xWindow="28680" yWindow="-120" windowWidth="29040" windowHeight="15840" xr2:uid="{6E5072E6-1F0C-4806-97D1-AEC44842E0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39" i="1"/>
  <c r="I40" i="1"/>
  <c r="I41" i="1"/>
  <c r="I42" i="1"/>
  <c r="I43" i="1"/>
  <c r="I44" i="1"/>
  <c r="I45" i="1"/>
  <c r="I46" i="1"/>
  <c r="I47" i="1"/>
  <c r="I32" i="1"/>
  <c r="I33" i="1"/>
  <c r="I34" i="1"/>
  <c r="I35" i="1"/>
  <c r="I36" i="1"/>
  <c r="I37" i="1"/>
  <c r="I38" i="1"/>
  <c r="I27" i="1"/>
  <c r="I28" i="1"/>
  <c r="I29" i="1"/>
  <c r="I30" i="1"/>
  <c r="I31" i="1"/>
  <c r="I21" i="1"/>
  <c r="I22" i="1"/>
  <c r="I23" i="1"/>
  <c r="I24" i="1"/>
  <c r="I25" i="1"/>
  <c r="I26" i="1"/>
  <c r="I16" i="1"/>
  <c r="I17" i="1"/>
  <c r="I18" i="1"/>
  <c r="I19" i="1"/>
  <c r="I20" i="1"/>
  <c r="I12" i="1"/>
  <c r="I13" i="1"/>
  <c r="I14" i="1"/>
  <c r="I15" i="1"/>
  <c r="I48" i="1"/>
</calcChain>
</file>

<file path=xl/sharedStrings.xml><?xml version="1.0" encoding="utf-8"?>
<sst xmlns="http://schemas.openxmlformats.org/spreadsheetml/2006/main" count="186" uniqueCount="80">
  <si>
    <t>COLLEGE</t>
  </si>
  <si>
    <t>RUBBISH</t>
  </si>
  <si>
    <t>ANNUAL VOLUME</t>
  </si>
  <si>
    <t>TOTAL ANNUAL COST</t>
  </si>
  <si>
    <t>Daley College (DA)</t>
  </si>
  <si>
    <t>Recycling</t>
  </si>
  <si>
    <t>10 tons</t>
  </si>
  <si>
    <t>Non-Compacted Recycling</t>
  </si>
  <si>
    <t>Trash</t>
  </si>
  <si>
    <t>60 tons</t>
  </si>
  <si>
    <t>Non-Compacted Trash</t>
  </si>
  <si>
    <t>Compacted Trash</t>
  </si>
  <si>
    <t>Non-compacted Recycling</t>
  </si>
  <si>
    <t>40 tons</t>
  </si>
  <si>
    <t>Truman College (TR)</t>
  </si>
  <si>
    <t>20 tons</t>
  </si>
  <si>
    <t>Compacted Recycling</t>
  </si>
  <si>
    <t>100 tons</t>
  </si>
  <si>
    <t>Harold Washington College (HW)</t>
  </si>
  <si>
    <t>50 tons</t>
  </si>
  <si>
    <t>Wright College (WR)</t>
  </si>
  <si>
    <t>Yard Waste</t>
  </si>
  <si>
    <t>Compacted</t>
  </si>
  <si>
    <t>30 yd closed</t>
  </si>
  <si>
    <t>Humboldt Park Vocational Education Center (HPVC)</t>
  </si>
  <si>
    <t>5 tons</t>
  </si>
  <si>
    <t>25 tons</t>
  </si>
  <si>
    <t>Malcolm X College (MX)</t>
  </si>
  <si>
    <t>120 tons</t>
  </si>
  <si>
    <t>West Side Learning Center (WSLC)</t>
  </si>
  <si>
    <t>Olive-Harvey College (OH)</t>
  </si>
  <si>
    <t>75 tons</t>
  </si>
  <si>
    <t>15 tons</t>
  </si>
  <si>
    <t>3 tons</t>
  </si>
  <si>
    <t>30 tons</t>
  </si>
  <si>
    <t>Large Dumpster for Bulk Pickup for special projects</t>
  </si>
  <si>
    <t>Kennedy-King College (KK)</t>
  </si>
  <si>
    <t>Large Dumpster for Bulk Pickup</t>
  </si>
  <si>
    <t>Total Bid Amount for All Locations</t>
  </si>
  <si>
    <t>Grouped Site 2 Subtotal (TR):</t>
  </si>
  <si>
    <t>Grouped Site 3 Subtotal (HW):</t>
  </si>
  <si>
    <t>South Chicago Learning Center (SCLC)</t>
  </si>
  <si>
    <t>Grouped Site 6 Subtotal (OH + SCLC):</t>
  </si>
  <si>
    <t>Dawson Technical Institute (DTI)</t>
  </si>
  <si>
    <t>Grouped Site 7 Subtotal (DTI + KK):</t>
  </si>
  <si>
    <t>TYPE OF CONTAINERS</t>
  </si>
  <si>
    <t>SIZE OF CONTAINERS</t>
  </si>
  <si>
    <t>10 yd closed</t>
  </si>
  <si>
    <t>6 yd open</t>
  </si>
  <si>
    <t>40 yd closed</t>
  </si>
  <si>
    <t>1.5 yd</t>
  </si>
  <si>
    <t>6 yd</t>
  </si>
  <si>
    <t>30 yd</t>
  </si>
  <si>
    <t>2 yd open</t>
  </si>
  <si>
    <t>2 yd</t>
  </si>
  <si>
    <t>95 gal totes</t>
  </si>
  <si>
    <t>8 yd closed</t>
  </si>
  <si>
    <t>4 yd</t>
  </si>
  <si>
    <t>20 yd closed</t>
  </si>
  <si>
    <t>40 yd</t>
  </si>
  <si>
    <t>1 yd gondola</t>
  </si>
  <si>
    <t>30 yd open</t>
  </si>
  <si>
    <t>8 yd open</t>
  </si>
  <si>
    <t>40 yd open</t>
  </si>
  <si>
    <t>QTY</t>
  </si>
  <si>
    <t>PRICE PER         CU YD / GAL</t>
  </si>
  <si>
    <t>PICK-UPS         FREQUENCY</t>
  </si>
  <si>
    <t>As needed</t>
  </si>
  <si>
    <t>1 per week</t>
  </si>
  <si>
    <t>3 per week</t>
  </si>
  <si>
    <t>2 per week</t>
  </si>
  <si>
    <t>5 per week</t>
  </si>
  <si>
    <t>1 per month</t>
  </si>
  <si>
    <t>2 per month</t>
  </si>
  <si>
    <t xml:space="preserve">Grouped Site 1 Subtotal (DA + AVI):     </t>
  </si>
  <si>
    <t xml:space="preserve">Grouped Site 4 Subtotal (WR + HPVC):   </t>
  </si>
  <si>
    <t xml:space="preserve">Grouped Site 5 Subtotal (MX + WSLC):  </t>
  </si>
  <si>
    <t>SCAVENGER SERVICES - Cost Proposal</t>
  </si>
  <si>
    <t>Arturo Velasquez Institute (AVI)</t>
  </si>
  <si>
    <t>25 yd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</si>
</sst>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1B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44" fontId="8" fillId="3" borderId="5" xfId="2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Border="1" applyAlignment="1">
      <alignment horizontal="center" vertical="center" wrapText="1"/>
    </xf>
    <xf numFmtId="44" fontId="8" fillId="0" borderId="5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4" fontId="8" fillId="3" borderId="6" xfId="2" applyFont="1" applyFill="1" applyBorder="1" applyAlignment="1" applyProtection="1">
      <alignment horizontal="center" vertical="center" wrapText="1"/>
      <protection locked="0"/>
    </xf>
    <xf numFmtId="0" fontId="8" fillId="0" borderId="6" xfId="1" applyNumberFormat="1" applyFont="1" applyBorder="1" applyAlignment="1">
      <alignment horizontal="center" vertical="center" wrapText="1"/>
    </xf>
    <xf numFmtId="44" fontId="8" fillId="0" borderId="6" xfId="2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44" fontId="8" fillId="3" borderId="7" xfId="2" applyFont="1" applyFill="1" applyBorder="1" applyAlignment="1" applyProtection="1">
      <alignment horizontal="center" vertical="center" wrapText="1"/>
      <protection locked="0"/>
    </xf>
    <xf numFmtId="0" fontId="8" fillId="0" borderId="7" xfId="1" applyNumberFormat="1" applyFont="1" applyBorder="1" applyAlignment="1">
      <alignment horizontal="center" vertical="center" wrapText="1"/>
    </xf>
    <xf numFmtId="44" fontId="8" fillId="0" borderId="7" xfId="2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10" fillId="0" borderId="0" xfId="1" applyNumberFormat="1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0879-DA20-414F-818B-5208B7B88B17}">
  <dimension ref="A1:N49"/>
  <sheetViews>
    <sheetView showGridLines="0" tabSelected="1" workbookViewId="0">
      <selection activeCell="G5" sqref="G5"/>
    </sheetView>
  </sheetViews>
  <sheetFormatPr defaultRowHeight="12" x14ac:dyDescent="0.25"/>
  <cols>
    <col min="1" max="1" width="15.42578125" style="2" customWidth="1"/>
    <col min="2" max="3" width="9.140625" style="3"/>
    <col min="4" max="4" width="21.7109375" style="4" bestFit="1" customWidth="1"/>
    <col min="5" max="5" width="17.42578125" style="4" customWidth="1"/>
    <col min="6" max="6" width="8.28515625" style="5" customWidth="1"/>
    <col min="7" max="8" width="12.85546875" style="3" customWidth="1"/>
    <col min="9" max="9" width="17.85546875" style="3" customWidth="1"/>
    <col min="10" max="13" width="9.140625" style="2"/>
    <col min="14" max="14" width="9.140625" style="41"/>
    <col min="15" max="16384" width="9.140625" style="2"/>
  </cols>
  <sheetData>
    <row r="1" spans="1:14" x14ac:dyDescent="0.25">
      <c r="N1" s="39"/>
    </row>
    <row r="2" spans="1:14" s="1" customFormat="1" ht="18.75" customHeight="1" x14ac:dyDescent="0.25">
      <c r="A2" s="43" t="s">
        <v>77</v>
      </c>
      <c r="B2" s="43"/>
      <c r="C2" s="43"/>
      <c r="D2" s="43"/>
      <c r="E2" s="43"/>
      <c r="F2" s="43"/>
      <c r="G2" s="43"/>
      <c r="H2" s="43"/>
      <c r="I2" s="43"/>
      <c r="N2" s="40"/>
    </row>
    <row r="4" spans="1:14" ht="24" x14ac:dyDescent="0.25">
      <c r="A4" s="6" t="s">
        <v>0</v>
      </c>
      <c r="B4" s="6" t="s">
        <v>1</v>
      </c>
      <c r="C4" s="6" t="s">
        <v>2</v>
      </c>
      <c r="D4" s="7" t="s">
        <v>45</v>
      </c>
      <c r="E4" s="7" t="s">
        <v>46</v>
      </c>
      <c r="F4" s="7" t="s">
        <v>64</v>
      </c>
      <c r="G4" s="6" t="s">
        <v>65</v>
      </c>
      <c r="H4" s="6" t="s">
        <v>66</v>
      </c>
      <c r="I4" s="6" t="s">
        <v>3</v>
      </c>
    </row>
    <row r="5" spans="1:14" ht="24.75" customHeight="1" x14ac:dyDescent="0.25">
      <c r="A5" s="44" t="s">
        <v>4</v>
      </c>
      <c r="B5" s="8" t="s">
        <v>5</v>
      </c>
      <c r="C5" s="8" t="s">
        <v>6</v>
      </c>
      <c r="D5" s="9" t="s">
        <v>7</v>
      </c>
      <c r="E5" s="9" t="s">
        <v>47</v>
      </c>
      <c r="F5" s="10">
        <v>1</v>
      </c>
      <c r="G5" s="11">
        <v>0</v>
      </c>
      <c r="H5" s="24" t="s">
        <v>70</v>
      </c>
      <c r="I5" s="13">
        <f>SUM((10*F5)*G5)*N5</f>
        <v>0</v>
      </c>
      <c r="N5" s="42">
        <v>104</v>
      </c>
    </row>
    <row r="6" spans="1:14" ht="25.5" customHeight="1" x14ac:dyDescent="0.25">
      <c r="A6" s="44"/>
      <c r="B6" s="44" t="s">
        <v>8</v>
      </c>
      <c r="C6" s="44" t="s">
        <v>9</v>
      </c>
      <c r="D6" s="9" t="s">
        <v>10</v>
      </c>
      <c r="E6" s="9" t="s">
        <v>48</v>
      </c>
      <c r="F6" s="10">
        <v>1</v>
      </c>
      <c r="G6" s="11">
        <v>0</v>
      </c>
      <c r="H6" s="17" t="s">
        <v>68</v>
      </c>
      <c r="I6" s="13">
        <f>SUM((6*F6)*G6)*N6</f>
        <v>0</v>
      </c>
      <c r="N6" s="42">
        <v>52</v>
      </c>
    </row>
    <row r="7" spans="1:14" ht="24.75" customHeight="1" x14ac:dyDescent="0.25">
      <c r="A7" s="44"/>
      <c r="B7" s="44"/>
      <c r="C7" s="44"/>
      <c r="D7" s="9" t="s">
        <v>11</v>
      </c>
      <c r="E7" s="9" t="s">
        <v>49</v>
      </c>
      <c r="F7" s="10">
        <v>1</v>
      </c>
      <c r="G7" s="11">
        <v>0</v>
      </c>
      <c r="H7" s="12" t="s">
        <v>67</v>
      </c>
      <c r="I7" s="13">
        <f>SUM((40*F7)*G7)*N7</f>
        <v>0</v>
      </c>
      <c r="N7" s="42">
        <v>12</v>
      </c>
    </row>
    <row r="8" spans="1:14" ht="24.75" customHeight="1" x14ac:dyDescent="0.25">
      <c r="A8" s="44" t="s">
        <v>78</v>
      </c>
      <c r="B8" s="8" t="s">
        <v>5</v>
      </c>
      <c r="C8" s="8" t="s">
        <v>6</v>
      </c>
      <c r="D8" s="9" t="s">
        <v>12</v>
      </c>
      <c r="E8" s="9" t="s">
        <v>50</v>
      </c>
      <c r="F8" s="10">
        <v>2</v>
      </c>
      <c r="G8" s="11">
        <v>0</v>
      </c>
      <c r="H8" s="12" t="s">
        <v>68</v>
      </c>
      <c r="I8" s="13">
        <f>SUM((1.5*F8)*G8)*N8</f>
        <v>0</v>
      </c>
      <c r="N8" s="42">
        <v>52</v>
      </c>
    </row>
    <row r="9" spans="1:14" ht="24.75" customHeight="1" x14ac:dyDescent="0.25">
      <c r="A9" s="44"/>
      <c r="B9" s="44" t="s">
        <v>8</v>
      </c>
      <c r="C9" s="44" t="s">
        <v>13</v>
      </c>
      <c r="D9" s="9" t="s">
        <v>10</v>
      </c>
      <c r="E9" s="9" t="s">
        <v>51</v>
      </c>
      <c r="F9" s="10">
        <v>1</v>
      </c>
      <c r="G9" s="11">
        <v>0</v>
      </c>
      <c r="H9" s="12" t="s">
        <v>69</v>
      </c>
      <c r="I9" s="13">
        <f>SUM((6*F9)*G9)*N9</f>
        <v>0</v>
      </c>
      <c r="N9" s="42">
        <v>156</v>
      </c>
    </row>
    <row r="10" spans="1:14" ht="24.75" customHeight="1" thickBot="1" x14ac:dyDescent="0.3">
      <c r="A10" s="45"/>
      <c r="B10" s="45"/>
      <c r="C10" s="45"/>
      <c r="D10" s="14" t="s">
        <v>11</v>
      </c>
      <c r="E10" s="14" t="s">
        <v>52</v>
      </c>
      <c r="F10" s="15">
        <v>1</v>
      </c>
      <c r="G10" s="16">
        <v>0</v>
      </c>
      <c r="H10" s="17" t="s">
        <v>67</v>
      </c>
      <c r="I10" s="18">
        <f>SUM((30*F10)*G10)*N10</f>
        <v>0</v>
      </c>
      <c r="N10" s="42">
        <v>12</v>
      </c>
    </row>
    <row r="11" spans="1:14" ht="25.5" customHeight="1" thickBot="1" x14ac:dyDescent="0.3">
      <c r="A11" s="55" t="s">
        <v>74</v>
      </c>
      <c r="B11" s="56"/>
      <c r="C11" s="56"/>
      <c r="D11" s="56"/>
      <c r="E11" s="56"/>
      <c r="F11" s="56"/>
      <c r="G11" s="56"/>
      <c r="H11" s="57"/>
      <c r="I11" s="19">
        <f>SUM(I5:I10)</f>
        <v>0</v>
      </c>
      <c r="N11" s="42"/>
    </row>
    <row r="12" spans="1:14" ht="24.75" customHeight="1" x14ac:dyDescent="0.25">
      <c r="A12" s="46" t="s">
        <v>14</v>
      </c>
      <c r="B12" s="20" t="s">
        <v>5</v>
      </c>
      <c r="C12" s="20" t="s">
        <v>15</v>
      </c>
      <c r="D12" s="21" t="s">
        <v>16</v>
      </c>
      <c r="E12" s="21" t="s">
        <v>49</v>
      </c>
      <c r="F12" s="22">
        <v>1</v>
      </c>
      <c r="G12" s="23">
        <v>0</v>
      </c>
      <c r="H12" s="24" t="s">
        <v>67</v>
      </c>
      <c r="I12" s="25">
        <f>SUM((40*F12)*G12)*N12</f>
        <v>0</v>
      </c>
      <c r="N12" s="42">
        <v>12</v>
      </c>
    </row>
    <row r="13" spans="1:14" ht="27" customHeight="1" x14ac:dyDescent="0.25">
      <c r="A13" s="44"/>
      <c r="B13" s="44" t="s">
        <v>8</v>
      </c>
      <c r="C13" s="44" t="s">
        <v>17</v>
      </c>
      <c r="D13" s="9" t="s">
        <v>11</v>
      </c>
      <c r="E13" s="9" t="s">
        <v>49</v>
      </c>
      <c r="F13" s="10">
        <v>1</v>
      </c>
      <c r="G13" s="11">
        <v>0</v>
      </c>
      <c r="H13" s="12" t="s">
        <v>67</v>
      </c>
      <c r="I13" s="13">
        <f>SUM((40*F13)*G13)*N13</f>
        <v>0</v>
      </c>
      <c r="N13" s="42">
        <v>12</v>
      </c>
    </row>
    <row r="14" spans="1:14" ht="24.75" customHeight="1" thickBot="1" x14ac:dyDescent="0.3">
      <c r="A14" s="45"/>
      <c r="B14" s="45"/>
      <c r="C14" s="45"/>
      <c r="D14" s="14" t="s">
        <v>10</v>
      </c>
      <c r="E14" s="14" t="s">
        <v>53</v>
      </c>
      <c r="F14" s="15">
        <v>5</v>
      </c>
      <c r="G14" s="16">
        <v>0</v>
      </c>
      <c r="H14" s="17" t="s">
        <v>68</v>
      </c>
      <c r="I14" s="18">
        <f>SUM((2*F14)*G14)*N14</f>
        <v>0</v>
      </c>
      <c r="N14" s="42">
        <v>52</v>
      </c>
    </row>
    <row r="15" spans="1:14" ht="25.5" customHeight="1" thickBot="1" x14ac:dyDescent="0.3">
      <c r="A15" s="55" t="s">
        <v>39</v>
      </c>
      <c r="B15" s="56"/>
      <c r="C15" s="56"/>
      <c r="D15" s="56"/>
      <c r="E15" s="56"/>
      <c r="F15" s="56"/>
      <c r="G15" s="56"/>
      <c r="H15" s="56"/>
      <c r="I15" s="19">
        <f>SUM(I12:I14)</f>
        <v>0</v>
      </c>
    </row>
    <row r="16" spans="1:14" ht="24.75" customHeight="1" x14ac:dyDescent="0.25">
      <c r="A16" s="46" t="s">
        <v>18</v>
      </c>
      <c r="B16" s="46" t="s">
        <v>5</v>
      </c>
      <c r="C16" s="46" t="s">
        <v>19</v>
      </c>
      <c r="D16" s="21" t="s">
        <v>12</v>
      </c>
      <c r="E16" s="21" t="s">
        <v>54</v>
      </c>
      <c r="F16" s="22">
        <v>2</v>
      </c>
      <c r="G16" s="23">
        <v>0</v>
      </c>
      <c r="H16" s="24" t="s">
        <v>70</v>
      </c>
      <c r="I16" s="25">
        <f>SUM((2*F16)*G16)*N16</f>
        <v>0</v>
      </c>
      <c r="N16" s="41">
        <v>104</v>
      </c>
    </row>
    <row r="17" spans="1:14" ht="24.75" customHeight="1" x14ac:dyDescent="0.25">
      <c r="A17" s="44"/>
      <c r="B17" s="44"/>
      <c r="C17" s="44"/>
      <c r="D17" s="9" t="s">
        <v>12</v>
      </c>
      <c r="E17" s="9" t="s">
        <v>55</v>
      </c>
      <c r="F17" s="10">
        <v>6</v>
      </c>
      <c r="G17" s="11">
        <v>0</v>
      </c>
      <c r="H17" s="12" t="s">
        <v>70</v>
      </c>
      <c r="I17" s="13">
        <f>SUM((95*F17)*G17)*N17</f>
        <v>0</v>
      </c>
      <c r="N17" s="41">
        <v>104</v>
      </c>
    </row>
    <row r="18" spans="1:14" ht="24.75" customHeight="1" x14ac:dyDescent="0.25">
      <c r="A18" s="44"/>
      <c r="B18" s="44" t="s">
        <v>8</v>
      </c>
      <c r="C18" s="44" t="s">
        <v>17</v>
      </c>
      <c r="D18" s="9" t="s">
        <v>10</v>
      </c>
      <c r="E18" s="9" t="s">
        <v>54</v>
      </c>
      <c r="F18" s="10">
        <v>4</v>
      </c>
      <c r="G18" s="11">
        <v>0</v>
      </c>
      <c r="H18" s="12" t="s">
        <v>71</v>
      </c>
      <c r="I18" s="13">
        <f>SUM((2*F18)*G18)*N18</f>
        <v>0</v>
      </c>
      <c r="N18" s="41">
        <v>260</v>
      </c>
    </row>
    <row r="19" spans="1:14" ht="24.75" customHeight="1" thickBot="1" x14ac:dyDescent="0.3">
      <c r="A19" s="45"/>
      <c r="B19" s="45"/>
      <c r="C19" s="45"/>
      <c r="D19" s="14" t="s">
        <v>10</v>
      </c>
      <c r="E19" s="9" t="s">
        <v>54</v>
      </c>
      <c r="F19" s="10">
        <v>4</v>
      </c>
      <c r="G19" s="16">
        <v>0</v>
      </c>
      <c r="H19" s="17" t="s">
        <v>71</v>
      </c>
      <c r="I19" s="18">
        <f>SUM((8*F19)*G19)*N19</f>
        <v>0</v>
      </c>
      <c r="N19" s="41">
        <v>260</v>
      </c>
    </row>
    <row r="20" spans="1:14" ht="24.75" customHeight="1" thickBot="1" x14ac:dyDescent="0.3">
      <c r="A20" s="55" t="s">
        <v>40</v>
      </c>
      <c r="B20" s="56"/>
      <c r="C20" s="56"/>
      <c r="D20" s="56"/>
      <c r="E20" s="56"/>
      <c r="F20" s="56"/>
      <c r="G20" s="56"/>
      <c r="H20" s="57"/>
      <c r="I20" s="19">
        <f>SUM(I16:I19)</f>
        <v>0</v>
      </c>
    </row>
    <row r="21" spans="1:14" ht="25.5" customHeight="1" x14ac:dyDescent="0.25">
      <c r="A21" s="46" t="s">
        <v>20</v>
      </c>
      <c r="B21" s="46" t="s">
        <v>5</v>
      </c>
      <c r="C21" s="46" t="s">
        <v>19</v>
      </c>
      <c r="D21" s="21" t="s">
        <v>12</v>
      </c>
      <c r="E21" s="21" t="s">
        <v>55</v>
      </c>
      <c r="F21" s="22">
        <v>20</v>
      </c>
      <c r="G21" s="23">
        <v>0</v>
      </c>
      <c r="H21" s="24" t="s">
        <v>68</v>
      </c>
      <c r="I21" s="25">
        <f>SUM((95*F21)*G21)*N21</f>
        <v>0</v>
      </c>
      <c r="N21" s="41">
        <v>52</v>
      </c>
    </row>
    <row r="22" spans="1:14" ht="25.5" customHeight="1" x14ac:dyDescent="0.25">
      <c r="A22" s="44"/>
      <c r="B22" s="44"/>
      <c r="C22" s="44"/>
      <c r="D22" s="9" t="s">
        <v>21</v>
      </c>
      <c r="E22" s="9" t="s">
        <v>57</v>
      </c>
      <c r="F22" s="10">
        <v>1</v>
      </c>
      <c r="G22" s="11">
        <v>0</v>
      </c>
      <c r="H22" s="12" t="s">
        <v>68</v>
      </c>
      <c r="I22" s="13">
        <f>SUM((4*F22)*G22)*N22</f>
        <v>0</v>
      </c>
      <c r="N22" s="41">
        <v>52</v>
      </c>
    </row>
    <row r="23" spans="1:14" ht="25.5" customHeight="1" x14ac:dyDescent="0.25">
      <c r="A23" s="44"/>
      <c r="B23" s="8" t="s">
        <v>8</v>
      </c>
      <c r="C23" s="8" t="s">
        <v>17</v>
      </c>
      <c r="D23" s="26" t="s">
        <v>22</v>
      </c>
      <c r="E23" s="26" t="s">
        <v>23</v>
      </c>
      <c r="F23" s="10">
        <v>1</v>
      </c>
      <c r="G23" s="11">
        <v>0</v>
      </c>
      <c r="H23" s="12" t="s">
        <v>67</v>
      </c>
      <c r="I23" s="13">
        <f>SUM((30*F23)*G23)*N23</f>
        <v>0</v>
      </c>
      <c r="N23" s="41">
        <v>12</v>
      </c>
    </row>
    <row r="24" spans="1:14" ht="25.5" customHeight="1" x14ac:dyDescent="0.25">
      <c r="A24" s="44" t="s">
        <v>24</v>
      </c>
      <c r="B24" s="8" t="s">
        <v>5</v>
      </c>
      <c r="C24" s="8" t="s">
        <v>25</v>
      </c>
      <c r="D24" s="9" t="s">
        <v>12</v>
      </c>
      <c r="E24" s="9" t="s">
        <v>55</v>
      </c>
      <c r="F24" s="10">
        <v>4</v>
      </c>
      <c r="G24" s="11">
        <v>0</v>
      </c>
      <c r="H24" s="12" t="s">
        <v>67</v>
      </c>
      <c r="I24" s="13">
        <f>SUM((95*F24)*G24)*N24</f>
        <v>0</v>
      </c>
      <c r="N24" s="41">
        <v>12</v>
      </c>
    </row>
    <row r="25" spans="1:14" ht="24.75" customHeight="1" thickBot="1" x14ac:dyDescent="0.3">
      <c r="A25" s="45"/>
      <c r="B25" s="27" t="s">
        <v>8</v>
      </c>
      <c r="C25" s="27" t="s">
        <v>26</v>
      </c>
      <c r="D25" s="14" t="s">
        <v>10</v>
      </c>
      <c r="E25" s="14" t="s">
        <v>50</v>
      </c>
      <c r="F25" s="15">
        <v>4</v>
      </c>
      <c r="G25" s="16">
        <v>0</v>
      </c>
      <c r="H25" s="17" t="s">
        <v>70</v>
      </c>
      <c r="I25" s="18">
        <f>SUM((1.5*F25)*G25)*N25</f>
        <v>0</v>
      </c>
      <c r="N25" s="41">
        <v>104</v>
      </c>
    </row>
    <row r="26" spans="1:14" ht="24.75" customHeight="1" thickBot="1" x14ac:dyDescent="0.3">
      <c r="A26" s="55" t="s">
        <v>75</v>
      </c>
      <c r="B26" s="56"/>
      <c r="C26" s="56"/>
      <c r="D26" s="56"/>
      <c r="E26" s="56"/>
      <c r="F26" s="56"/>
      <c r="G26" s="56"/>
      <c r="H26" s="57"/>
      <c r="I26" s="19">
        <f>SUM(I21:I25)</f>
        <v>0</v>
      </c>
    </row>
    <row r="27" spans="1:14" ht="24.75" customHeight="1" x14ac:dyDescent="0.25">
      <c r="A27" s="46" t="s">
        <v>27</v>
      </c>
      <c r="B27" s="20" t="s">
        <v>5</v>
      </c>
      <c r="C27" s="20" t="s">
        <v>15</v>
      </c>
      <c r="D27" s="28" t="s">
        <v>16</v>
      </c>
      <c r="E27" s="28" t="s">
        <v>79</v>
      </c>
      <c r="F27" s="22">
        <v>1</v>
      </c>
      <c r="G27" s="23">
        <v>0</v>
      </c>
      <c r="H27" s="24" t="s">
        <v>67</v>
      </c>
      <c r="I27" s="25">
        <f>SUM((20*F27)*G27)*N27</f>
        <v>0</v>
      </c>
      <c r="N27" s="41">
        <v>12</v>
      </c>
    </row>
    <row r="28" spans="1:14" ht="24.75" customHeight="1" x14ac:dyDescent="0.25">
      <c r="A28" s="44"/>
      <c r="B28" s="8" t="s">
        <v>8</v>
      </c>
      <c r="C28" s="8" t="s">
        <v>28</v>
      </c>
      <c r="D28" s="9" t="s">
        <v>11</v>
      </c>
      <c r="E28" s="9" t="s">
        <v>58</v>
      </c>
      <c r="F28" s="10">
        <v>1</v>
      </c>
      <c r="G28" s="11">
        <v>0</v>
      </c>
      <c r="H28" s="12" t="s">
        <v>67</v>
      </c>
      <c r="I28" s="13">
        <f>SUM((20*F28)*G28)*N28</f>
        <v>0</v>
      </c>
      <c r="N28" s="41">
        <v>12</v>
      </c>
    </row>
    <row r="29" spans="1:14" ht="24.75" customHeight="1" x14ac:dyDescent="0.25">
      <c r="A29" s="48" t="s">
        <v>29</v>
      </c>
      <c r="B29" s="29" t="s">
        <v>5</v>
      </c>
      <c r="C29" s="29" t="s">
        <v>25</v>
      </c>
      <c r="D29" s="30" t="s">
        <v>7</v>
      </c>
      <c r="E29" s="30" t="s">
        <v>50</v>
      </c>
      <c r="F29" s="31">
        <v>2</v>
      </c>
      <c r="G29" s="11">
        <v>0</v>
      </c>
      <c r="H29" s="12" t="s">
        <v>67</v>
      </c>
      <c r="I29" s="13">
        <f>SUM((1.5*F29)*G29)*N29</f>
        <v>0</v>
      </c>
      <c r="N29" s="41">
        <v>12</v>
      </c>
    </row>
    <row r="30" spans="1:14" ht="24.75" customHeight="1" thickBot="1" x14ac:dyDescent="0.3">
      <c r="A30" s="50"/>
      <c r="B30" s="32" t="s">
        <v>8</v>
      </c>
      <c r="C30" s="32" t="s">
        <v>15</v>
      </c>
      <c r="D30" s="14" t="s">
        <v>10</v>
      </c>
      <c r="E30" s="14" t="s">
        <v>56</v>
      </c>
      <c r="F30" s="15">
        <v>1</v>
      </c>
      <c r="G30" s="16">
        <v>0</v>
      </c>
      <c r="H30" s="17" t="s">
        <v>68</v>
      </c>
      <c r="I30" s="18">
        <f>SUM((8*F30)*G30)*N30</f>
        <v>0</v>
      </c>
      <c r="N30" s="41">
        <v>52</v>
      </c>
    </row>
    <row r="31" spans="1:14" ht="24.75" customHeight="1" thickBot="1" x14ac:dyDescent="0.3">
      <c r="A31" s="55" t="s">
        <v>76</v>
      </c>
      <c r="B31" s="56"/>
      <c r="C31" s="56"/>
      <c r="D31" s="56"/>
      <c r="E31" s="56"/>
      <c r="F31" s="56"/>
      <c r="G31" s="56"/>
      <c r="H31" s="57"/>
      <c r="I31" s="19">
        <f>SUM(I27:I30)</f>
        <v>0</v>
      </c>
    </row>
    <row r="32" spans="1:14" ht="25.5" customHeight="1" x14ac:dyDescent="0.25">
      <c r="A32" s="47" t="s">
        <v>30</v>
      </c>
      <c r="B32" s="58" t="s">
        <v>5</v>
      </c>
      <c r="C32" s="60" t="s">
        <v>25</v>
      </c>
      <c r="D32" s="33" t="s">
        <v>7</v>
      </c>
      <c r="E32" s="33" t="s">
        <v>50</v>
      </c>
      <c r="F32" s="34">
        <v>2</v>
      </c>
      <c r="G32" s="23">
        <v>0</v>
      </c>
      <c r="H32" s="24" t="s">
        <v>68</v>
      </c>
      <c r="I32" s="25">
        <f>SUM((1.5*F32)*G32)*N32</f>
        <v>0</v>
      </c>
      <c r="N32" s="41">
        <v>52</v>
      </c>
    </row>
    <row r="33" spans="1:14" ht="25.5" customHeight="1" x14ac:dyDescent="0.25">
      <c r="A33" s="48"/>
      <c r="B33" s="59"/>
      <c r="C33" s="47"/>
      <c r="D33" s="9" t="s">
        <v>16</v>
      </c>
      <c r="E33" s="9" t="s">
        <v>59</v>
      </c>
      <c r="F33" s="31">
        <v>1</v>
      </c>
      <c r="G33" s="11">
        <v>0</v>
      </c>
      <c r="H33" s="12" t="s">
        <v>67</v>
      </c>
      <c r="I33" s="13">
        <f>SUM((40*F33)*G33)*N33</f>
        <v>0</v>
      </c>
      <c r="N33" s="41">
        <v>12</v>
      </c>
    </row>
    <row r="34" spans="1:14" ht="24.75" customHeight="1" x14ac:dyDescent="0.25">
      <c r="A34" s="48"/>
      <c r="B34" s="48" t="s">
        <v>8</v>
      </c>
      <c r="C34" s="48" t="s">
        <v>31</v>
      </c>
      <c r="D34" s="35" t="s">
        <v>11</v>
      </c>
      <c r="E34" s="35" t="s">
        <v>23</v>
      </c>
      <c r="F34" s="31">
        <v>1</v>
      </c>
      <c r="G34" s="11">
        <v>0</v>
      </c>
      <c r="H34" s="12" t="s">
        <v>68</v>
      </c>
      <c r="I34" s="13">
        <f>SUM((30*F34)*G34)*N34</f>
        <v>0</v>
      </c>
      <c r="N34" s="41">
        <v>52</v>
      </c>
    </row>
    <row r="35" spans="1:14" ht="24.75" customHeight="1" x14ac:dyDescent="0.25">
      <c r="A35" s="48"/>
      <c r="B35" s="48"/>
      <c r="C35" s="48"/>
      <c r="D35" s="9" t="s">
        <v>10</v>
      </c>
      <c r="E35" s="9" t="s">
        <v>51</v>
      </c>
      <c r="F35" s="10">
        <v>1</v>
      </c>
      <c r="G35" s="11">
        <v>0</v>
      </c>
      <c r="H35" s="12" t="s">
        <v>68</v>
      </c>
      <c r="I35" s="13">
        <f>SUM((6*F35)*G35)*N35</f>
        <v>0</v>
      </c>
      <c r="N35" s="41">
        <v>52</v>
      </c>
    </row>
    <row r="36" spans="1:14" ht="25.5" customHeight="1" x14ac:dyDescent="0.25">
      <c r="A36" s="45" t="s">
        <v>41</v>
      </c>
      <c r="B36" s="36" t="s">
        <v>5</v>
      </c>
      <c r="C36" s="36" t="s">
        <v>33</v>
      </c>
      <c r="D36" s="9" t="s">
        <v>12</v>
      </c>
      <c r="E36" s="9" t="s">
        <v>55</v>
      </c>
      <c r="F36" s="10">
        <v>4</v>
      </c>
      <c r="G36" s="11">
        <v>0</v>
      </c>
      <c r="H36" s="12" t="s">
        <v>68</v>
      </c>
      <c r="I36" s="13">
        <f>SUM((95*F36)*G36)*N36</f>
        <v>0</v>
      </c>
      <c r="N36" s="41">
        <v>52</v>
      </c>
    </row>
    <row r="37" spans="1:14" ht="25.5" customHeight="1" thickBot="1" x14ac:dyDescent="0.3">
      <c r="A37" s="49"/>
      <c r="B37" s="37" t="s">
        <v>8</v>
      </c>
      <c r="C37" s="37" t="s">
        <v>32</v>
      </c>
      <c r="D37" s="14" t="s">
        <v>10</v>
      </c>
      <c r="E37" s="14" t="s">
        <v>51</v>
      </c>
      <c r="F37" s="15">
        <v>1</v>
      </c>
      <c r="G37" s="16">
        <v>0</v>
      </c>
      <c r="H37" s="17" t="s">
        <v>72</v>
      </c>
      <c r="I37" s="18">
        <f>SUM((6*F37)*G37)*N37</f>
        <v>0</v>
      </c>
      <c r="N37" s="41">
        <v>12</v>
      </c>
    </row>
    <row r="38" spans="1:14" ht="24.75" customHeight="1" thickBot="1" x14ac:dyDescent="0.3">
      <c r="A38" s="55" t="s">
        <v>42</v>
      </c>
      <c r="B38" s="56"/>
      <c r="C38" s="56"/>
      <c r="D38" s="56"/>
      <c r="E38" s="56"/>
      <c r="F38" s="56"/>
      <c r="G38" s="56"/>
      <c r="H38" s="57"/>
      <c r="I38" s="19">
        <f>SUM(I32:I37)</f>
        <v>0</v>
      </c>
    </row>
    <row r="39" spans="1:14" ht="27.75" customHeight="1" x14ac:dyDescent="0.25">
      <c r="A39" s="49" t="s">
        <v>43</v>
      </c>
      <c r="B39" s="46" t="s">
        <v>5</v>
      </c>
      <c r="C39" s="46" t="s">
        <v>26</v>
      </c>
      <c r="D39" s="21" t="s">
        <v>12</v>
      </c>
      <c r="E39" s="21" t="s">
        <v>55</v>
      </c>
      <c r="F39" s="22">
        <v>14</v>
      </c>
      <c r="G39" s="23">
        <v>0</v>
      </c>
      <c r="H39" s="24" t="s">
        <v>73</v>
      </c>
      <c r="I39" s="25">
        <f>SUM((95*F39)*G39)*N39</f>
        <v>0</v>
      </c>
      <c r="N39" s="41">
        <v>24</v>
      </c>
    </row>
    <row r="40" spans="1:14" ht="27.75" customHeight="1" x14ac:dyDescent="0.25">
      <c r="A40" s="49"/>
      <c r="B40" s="44"/>
      <c r="C40" s="44"/>
      <c r="D40" s="9" t="s">
        <v>12</v>
      </c>
      <c r="E40" s="9" t="s">
        <v>60</v>
      </c>
      <c r="F40" s="10">
        <v>2</v>
      </c>
      <c r="G40" s="11">
        <v>0</v>
      </c>
      <c r="H40" s="12" t="s">
        <v>73</v>
      </c>
      <c r="I40" s="13">
        <f>SUM((1*F40)*G40)*N40</f>
        <v>0</v>
      </c>
      <c r="N40" s="41">
        <v>24</v>
      </c>
    </row>
    <row r="41" spans="1:14" ht="27.75" customHeight="1" x14ac:dyDescent="0.25">
      <c r="A41" s="49"/>
      <c r="B41" s="44" t="s">
        <v>8</v>
      </c>
      <c r="C41" s="44" t="s">
        <v>34</v>
      </c>
      <c r="D41" s="9" t="s">
        <v>10</v>
      </c>
      <c r="E41" s="9" t="s">
        <v>50</v>
      </c>
      <c r="F41" s="10">
        <v>10</v>
      </c>
      <c r="G41" s="11">
        <v>0</v>
      </c>
      <c r="H41" s="12" t="s">
        <v>70</v>
      </c>
      <c r="I41" s="13">
        <f>SUM((1.5*F41)*G41)*N41</f>
        <v>0</v>
      </c>
      <c r="N41" s="41">
        <v>104</v>
      </c>
    </row>
    <row r="42" spans="1:14" ht="27.75" customHeight="1" x14ac:dyDescent="0.25">
      <c r="A42" s="46"/>
      <c r="B42" s="44"/>
      <c r="C42" s="44"/>
      <c r="D42" s="9" t="s">
        <v>35</v>
      </c>
      <c r="E42" s="9" t="s">
        <v>61</v>
      </c>
      <c r="F42" s="10">
        <v>1</v>
      </c>
      <c r="G42" s="11">
        <v>0</v>
      </c>
      <c r="H42" s="12" t="s">
        <v>67</v>
      </c>
      <c r="I42" s="13">
        <f>SUM((30*F42)*G42)*N42</f>
        <v>0</v>
      </c>
      <c r="N42" s="41">
        <v>12</v>
      </c>
    </row>
    <row r="43" spans="1:14" ht="27.75" customHeight="1" x14ac:dyDescent="0.25">
      <c r="A43" s="44" t="s">
        <v>36</v>
      </c>
      <c r="B43" s="44" t="s">
        <v>5</v>
      </c>
      <c r="C43" s="44" t="s">
        <v>19</v>
      </c>
      <c r="D43" s="9" t="s">
        <v>16</v>
      </c>
      <c r="E43" s="9" t="s">
        <v>23</v>
      </c>
      <c r="F43" s="10">
        <v>1</v>
      </c>
      <c r="G43" s="11">
        <v>0</v>
      </c>
      <c r="H43" s="12" t="s">
        <v>73</v>
      </c>
      <c r="I43" s="13">
        <f>SUM((30*F43)*G43)*N43</f>
        <v>0</v>
      </c>
      <c r="N43" s="41">
        <v>24</v>
      </c>
    </row>
    <row r="44" spans="1:14" ht="27.75" customHeight="1" x14ac:dyDescent="0.25">
      <c r="A44" s="44"/>
      <c r="B44" s="44"/>
      <c r="C44" s="44"/>
      <c r="D44" s="9" t="s">
        <v>12</v>
      </c>
      <c r="E44" s="9" t="s">
        <v>62</v>
      </c>
      <c r="F44" s="10">
        <v>1</v>
      </c>
      <c r="G44" s="11">
        <v>0</v>
      </c>
      <c r="H44" s="12" t="s">
        <v>73</v>
      </c>
      <c r="I44" s="13">
        <f>SUM((8*F44)*G44)*N44</f>
        <v>0</v>
      </c>
      <c r="N44" s="41">
        <v>24</v>
      </c>
    </row>
    <row r="45" spans="1:14" ht="27.75" customHeight="1" x14ac:dyDescent="0.25">
      <c r="A45" s="44"/>
      <c r="B45" s="44" t="s">
        <v>8</v>
      </c>
      <c r="C45" s="44" t="s">
        <v>17</v>
      </c>
      <c r="D45" s="9" t="s">
        <v>11</v>
      </c>
      <c r="E45" s="9" t="s">
        <v>23</v>
      </c>
      <c r="F45" s="10">
        <v>1</v>
      </c>
      <c r="G45" s="11">
        <v>0</v>
      </c>
      <c r="H45" s="12" t="s">
        <v>73</v>
      </c>
      <c r="I45" s="13">
        <f>SUM((30*F45)*G45)*N45</f>
        <v>0</v>
      </c>
      <c r="N45" s="41">
        <v>24</v>
      </c>
    </row>
    <row r="46" spans="1:14" ht="27.75" customHeight="1" thickBot="1" x14ac:dyDescent="0.3">
      <c r="A46" s="45"/>
      <c r="B46" s="45"/>
      <c r="C46" s="45"/>
      <c r="D46" s="14" t="s">
        <v>37</v>
      </c>
      <c r="E46" s="14" t="s">
        <v>63</v>
      </c>
      <c r="F46" s="15">
        <v>1</v>
      </c>
      <c r="G46" s="16">
        <v>0</v>
      </c>
      <c r="H46" s="17" t="s">
        <v>67</v>
      </c>
      <c r="I46" s="18">
        <f>SUM((40*F46)*G46)*N46</f>
        <v>0</v>
      </c>
      <c r="N46" s="41">
        <v>12</v>
      </c>
    </row>
    <row r="47" spans="1:14" ht="24.75" customHeight="1" thickBot="1" x14ac:dyDescent="0.3">
      <c r="A47" s="55" t="s">
        <v>44</v>
      </c>
      <c r="B47" s="56"/>
      <c r="C47" s="56"/>
      <c r="D47" s="56"/>
      <c r="E47" s="56"/>
      <c r="F47" s="56"/>
      <c r="G47" s="56"/>
      <c r="H47" s="57"/>
      <c r="I47" s="19">
        <f>SUM(I39:I46)</f>
        <v>0</v>
      </c>
    </row>
    <row r="48" spans="1:14" ht="25.5" customHeight="1" thickBot="1" x14ac:dyDescent="0.3">
      <c r="A48" s="54"/>
      <c r="B48" s="54"/>
      <c r="C48" s="54"/>
      <c r="D48" s="54"/>
      <c r="E48" s="38"/>
      <c r="F48" s="51" t="s">
        <v>38</v>
      </c>
      <c r="G48" s="52"/>
      <c r="H48" s="53"/>
      <c r="I48" s="19">
        <f>SUM(I47,I38,I31,I26,I20,I15,I11)</f>
        <v>0</v>
      </c>
    </row>
    <row r="49" spans="1:1" x14ac:dyDescent="0.25">
      <c r="A49" s="3"/>
    </row>
  </sheetData>
  <sheetProtection algorithmName="SHA-512" hashValue="KPuv7mN4htG6nGnBlEo32Byv9dsZDWHy0W0WPYRCKadhMrGFhKk/XXdg+eS4bBJxfGQOoqVJzen6EKkLakdLTQ==" saltValue="DVOqyabAOSypnlAj/BiyYw==" spinCount="100000" sheet="1" selectLockedCells="1"/>
  <mergeCells count="46">
    <mergeCell ref="F48:H48"/>
    <mergeCell ref="A48:D48"/>
    <mergeCell ref="A11:H11"/>
    <mergeCell ref="A15:H15"/>
    <mergeCell ref="A20:H20"/>
    <mergeCell ref="A26:H26"/>
    <mergeCell ref="A31:H31"/>
    <mergeCell ref="A38:H38"/>
    <mergeCell ref="A47:H47"/>
    <mergeCell ref="B32:B33"/>
    <mergeCell ref="C32:C33"/>
    <mergeCell ref="A39:A42"/>
    <mergeCell ref="B43:B44"/>
    <mergeCell ref="B39:B40"/>
    <mergeCell ref="C39:C40"/>
    <mergeCell ref="B41:B42"/>
    <mergeCell ref="C41:C42"/>
    <mergeCell ref="A43:A46"/>
    <mergeCell ref="C43:C44"/>
    <mergeCell ref="B45:B46"/>
    <mergeCell ref="C45:C46"/>
    <mergeCell ref="A32:A35"/>
    <mergeCell ref="B34:B35"/>
    <mergeCell ref="C34:C35"/>
    <mergeCell ref="A36:A37"/>
    <mergeCell ref="A27:A28"/>
    <mergeCell ref="A29:A30"/>
    <mergeCell ref="A24:A25"/>
    <mergeCell ref="A21:A23"/>
    <mergeCell ref="B21:B22"/>
    <mergeCell ref="C21:C22"/>
    <mergeCell ref="A12:A14"/>
    <mergeCell ref="B13:B14"/>
    <mergeCell ref="C13:C14"/>
    <mergeCell ref="A16:A19"/>
    <mergeCell ref="B16:B17"/>
    <mergeCell ref="C16:C17"/>
    <mergeCell ref="B18:B19"/>
    <mergeCell ref="C18:C19"/>
    <mergeCell ref="A2:I2"/>
    <mergeCell ref="A8:A10"/>
    <mergeCell ref="B9:B10"/>
    <mergeCell ref="C9:C10"/>
    <mergeCell ref="A5:A7"/>
    <mergeCell ref="B6:B7"/>
    <mergeCell ref="C6:C7"/>
  </mergeCells>
  <phoneticPr fontId="2" type="noConversion"/>
  <pageMargins left="0.7" right="0.7" top="0.75" bottom="0.75" header="0.3" footer="0.3"/>
  <pageSetup orientation="portrait" verticalDpi="0" r:id="rId1"/>
  <ignoredErrors>
    <ignoredError sqref="A4:I4 A11:I13 A5:F5 I5 A6:F6 I6 A7:F7 H7:I7 B8:F8 H8:I8 A9:F9 H9:I9 A10:F10 H10:I10 A15:I18 A14:F14 H14:I14 A20:I20 A19:D19 G19:I19 A28:I38 A27:D27 F27:I27 A40:I40 A39:E39 G39:I39 A42:I44 A41 C41:I41 A46:I46 A45 C45:I45 A22:I26 A21:E21 G21:I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99B8A2AF87C45A893957BB21BAF6A" ma:contentTypeVersion="10" ma:contentTypeDescription="Create a new document." ma:contentTypeScope="" ma:versionID="cde53d0b6c4026b0dfae0dd7d737c770">
  <xsd:schema xmlns:xsd="http://www.w3.org/2001/XMLSchema" xmlns:xs="http://www.w3.org/2001/XMLSchema" xmlns:p="http://schemas.microsoft.com/office/2006/metadata/properties" xmlns:ns3="064ae5ab-fe19-439e-9d2b-eb787ed32a01" targetNamespace="http://schemas.microsoft.com/office/2006/metadata/properties" ma:root="true" ma:fieldsID="32a192e7cd145fabf72fdc9bb1954ce2" ns3:_="">
    <xsd:import namespace="064ae5ab-fe19-439e-9d2b-eb787ed32a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ae5ab-fe19-439e-9d2b-eb787ed32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0A35B8-93B0-4F85-8660-56DD3B4371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6E837D-326F-4450-86E7-1D69F8CC3B64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064ae5ab-fe19-439e-9d2b-eb787ed32a01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3FD35E-AF0B-4438-AFDF-C56F59F87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ae5ab-fe19-439e-9d2b-eb787ed32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Gibb</dc:creator>
  <cp:lastModifiedBy>Nicholas Gibb</cp:lastModifiedBy>
  <dcterms:created xsi:type="dcterms:W3CDTF">2022-07-06T19:46:11Z</dcterms:created>
  <dcterms:modified xsi:type="dcterms:W3CDTF">2022-08-09T15:00:50Z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0x0101006AA99B8A2AF87C45A893957BB21BAF6A</vt:lpwstr>
  </property>
</Properties>
</file>